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rseycarenhsuk-my.sharepoint.com/personal/joanne_adair_imerseyside_nhs_uk/Documents/Amity/Digitised Letters/"/>
    </mc:Choice>
  </mc:AlternateContent>
  <xr:revisionPtr revIDLastSave="40" documentId="8_{FC80D019-0681-486C-9405-BDF9EE1251A0}" xr6:coauthVersionLast="47" xr6:coauthVersionMax="47" xr10:uidLastSave="{B111F5D5-5F5B-40B2-B902-147D95EA272F}"/>
  <bookViews>
    <workbookView xWindow="0" yWindow="0" windowWidth="28800" windowHeight="15600" xr2:uid="{F2794B36-B0EF-4FDD-A02A-6C8DE530D008}"/>
  </bookViews>
  <sheets>
    <sheet name="Instructions for Use" sheetId="5" r:id="rId1"/>
    <sheet name="Savings (Group A)" sheetId="4" r:id="rId2"/>
    <sheet name="Savings (Group B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3" l="1"/>
  <c r="K29" i="3" s="1"/>
  <c r="K30" i="3" s="1"/>
  <c r="M30" i="3" s="1"/>
  <c r="K15" i="3"/>
  <c r="N21" i="3" s="1"/>
  <c r="K15" i="4"/>
  <c r="N20" i="4" s="1"/>
  <c r="L21" i="3" l="1"/>
  <c r="K16" i="4"/>
  <c r="K16" i="3"/>
  <c r="L20" i="4"/>
  <c r="N22" i="3" l="1"/>
  <c r="L22" i="3"/>
  <c r="K17" i="3"/>
  <c r="N21" i="4"/>
  <c r="L21" i="4"/>
  <c r="K17" i="4"/>
  <c r="L23" i="3" l="1"/>
  <c r="N23" i="3"/>
  <c r="N22" i="4"/>
  <c r="L22" i="4"/>
</calcChain>
</file>

<file path=xl/sharedStrings.xml><?xml version="1.0" encoding="utf-8"?>
<sst xmlns="http://schemas.openxmlformats.org/spreadsheetml/2006/main" count="45" uniqueCount="31">
  <si>
    <t>Version Number:</t>
  </si>
  <si>
    <t>Date:</t>
  </si>
  <si>
    <t>Savings Calculator - Amity Digitised Letters</t>
  </si>
  <si>
    <t>Instructions for use:</t>
  </si>
  <si>
    <t>If your organisation or team is already using Synertec Prism for centralised mailing, please use the Group A savings tab.</t>
  </si>
  <si>
    <t>If your organisation or team prints and posts letters locally, please use the Group B savings tab.</t>
  </si>
  <si>
    <t>For organisations or teams using the Synertec Prism solution:</t>
  </si>
  <si>
    <t>Please enter the average no of letters sent per day</t>
  </si>
  <si>
    <t>Current Cost per Day:</t>
  </si>
  <si>
    <t>Current Cost per week:</t>
  </si>
  <si>
    <t>Current Cost per Year:</t>
  </si>
  <si>
    <t>to:</t>
  </si>
  <si>
    <t>Projected Savings per Day, from:</t>
  </si>
  <si>
    <t>Projected Savings per Week, from:</t>
  </si>
  <si>
    <t>Projected Savings per Year, from:</t>
  </si>
  <si>
    <t>a) Financial Savings</t>
  </si>
  <si>
    <t>Please enter your current price per letter in pounds:</t>
  </si>
  <si>
    <t>Enter the required information into the light blue cells. The savings will automatically calculate.</t>
  </si>
  <si>
    <t>For organisations or teams that print letters locally:</t>
  </si>
  <si>
    <t>*Current price per letter</t>
  </si>
  <si>
    <t>*Estimated from NHS England figures</t>
  </si>
  <si>
    <t>(Based on a 50% uptake to a 75% uptake of digitised letters)</t>
  </si>
  <si>
    <t>b) Time Savings</t>
  </si>
  <si>
    <t>Please enter an estimate of the average time to type, print and post a letter (mins)</t>
  </si>
  <si>
    <t>Time Saving per Day (hours):</t>
  </si>
  <si>
    <t>Time Saving per week (hours):</t>
  </si>
  <si>
    <t>Time Saving per Year (hours):</t>
  </si>
  <si>
    <t>Days</t>
  </si>
  <si>
    <t>Please enter the number of days per week your clinic is operational</t>
  </si>
  <si>
    <t>This calculator enables organisations to forecast cost and time savings of moving to Amity digitised letters using the Synertec Prism solution.</t>
  </si>
  <si>
    <t xml:space="preserve">(Based on a 50% uptake to a 75% uptake of digitised letters, and including the £100 per month cost for use of the Synertec Prism solution)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</si>
</sst>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6"/>
      <color theme="1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4" fillId="0" borderId="0" xfId="0" applyFont="1"/>
    <xf numFmtId="164" fontId="1" fillId="0" borderId="1" xfId="0" applyNumberFormat="1" applyFont="1" applyBorder="1"/>
    <xf numFmtId="0" fontId="0" fillId="0" borderId="0" xfId="0" applyBorder="1"/>
    <xf numFmtId="0" fontId="1" fillId="0" borderId="0" xfId="0" applyFont="1" applyFill="1" applyBorder="1"/>
    <xf numFmtId="0" fontId="1" fillId="0" borderId="2" xfId="0" applyFont="1" applyBorder="1"/>
    <xf numFmtId="164" fontId="4" fillId="0" borderId="2" xfId="0" applyNumberFormat="1" applyFont="1" applyBorder="1"/>
    <xf numFmtId="0" fontId="1" fillId="0" borderId="2" xfId="0" applyFont="1" applyBorder="1" applyAlignment="1">
      <alignment horizontal="center"/>
    </xf>
    <xf numFmtId="165" fontId="1" fillId="0" borderId="0" xfId="0" applyNumberFormat="1" applyFont="1" applyBorder="1"/>
    <xf numFmtId="165" fontId="4" fillId="0" borderId="2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2</xdr:row>
      <xdr:rowOff>9528</xdr:rowOff>
    </xdr:from>
    <xdr:to>
      <xdr:col>15</xdr:col>
      <xdr:colOff>600075</xdr:colOff>
      <xdr:row>7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D46470-6FEB-452E-8D48-D1970870D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51" y="390528"/>
          <a:ext cx="4848224" cy="112394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</xdr:row>
      <xdr:rowOff>19050</xdr:rowOff>
    </xdr:from>
    <xdr:to>
      <xdr:col>4</xdr:col>
      <xdr:colOff>466725</xdr:colOff>
      <xdr:row>7</xdr:row>
      <xdr:rowOff>180976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8B2B1D-7B3A-4819-908A-F8A4D2553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400050"/>
          <a:ext cx="2419350" cy="1114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2</xdr:row>
      <xdr:rowOff>9528</xdr:rowOff>
    </xdr:from>
    <xdr:to>
      <xdr:col>13</xdr:col>
      <xdr:colOff>1047750</xdr:colOff>
      <xdr:row>7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EDD6A0-55E0-4847-A40D-0284B6DDE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51" y="390528"/>
          <a:ext cx="4848224" cy="112394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</xdr:row>
      <xdr:rowOff>19050</xdr:rowOff>
    </xdr:from>
    <xdr:to>
      <xdr:col>4</xdr:col>
      <xdr:colOff>600075</xdr:colOff>
      <xdr:row>7</xdr:row>
      <xdr:rowOff>180976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599D05-1612-4983-A48D-56CE9FE2B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400050"/>
          <a:ext cx="2419350" cy="1114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2</xdr:row>
      <xdr:rowOff>9528</xdr:rowOff>
    </xdr:from>
    <xdr:to>
      <xdr:col>14</xdr:col>
      <xdr:colOff>57150</xdr:colOff>
      <xdr:row>7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943632-6EEB-486A-9CE5-1B24D872D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51" y="390528"/>
          <a:ext cx="4848224" cy="112394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</xdr:row>
      <xdr:rowOff>19050</xdr:rowOff>
    </xdr:from>
    <xdr:to>
      <xdr:col>4</xdr:col>
      <xdr:colOff>600075</xdr:colOff>
      <xdr:row>7</xdr:row>
      <xdr:rowOff>180976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303213-B176-47C1-9EB2-7CE548535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400050"/>
          <a:ext cx="2419350" cy="1114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492A-C13E-424C-8025-EA2C14960CFB}">
  <dimension ref="B10:P21"/>
  <sheetViews>
    <sheetView showGridLines="0" tabSelected="1" workbookViewId="0">
      <selection activeCell="D12" sqref="D12"/>
    </sheetView>
  </sheetViews>
  <sheetFormatPr defaultRowHeight="15" x14ac:dyDescent="0.25"/>
  <cols>
    <col min="4" max="4" width="11.140625" bestFit="1" customWidth="1"/>
  </cols>
  <sheetData>
    <row r="10" spans="2:16" ht="15.75" thickBot="1" x14ac:dyDescent="0.3"/>
    <row r="11" spans="2:16" ht="16.5" thickBot="1" x14ac:dyDescent="0.35">
      <c r="B11" s="15" t="s">
        <v>0</v>
      </c>
      <c r="C11" s="15"/>
      <c r="D11" s="2">
        <v>1</v>
      </c>
      <c r="H11" s="17" t="s">
        <v>2</v>
      </c>
      <c r="I11" s="18"/>
      <c r="J11" s="18"/>
      <c r="K11" s="18"/>
      <c r="L11" s="18"/>
      <c r="M11" s="18"/>
      <c r="N11" s="18"/>
      <c r="O11" s="18"/>
      <c r="P11" s="18"/>
    </row>
    <row r="12" spans="2:16" ht="16.5" thickBot="1" x14ac:dyDescent="0.35">
      <c r="B12" s="16" t="s">
        <v>1</v>
      </c>
      <c r="C12" s="16"/>
      <c r="D12" s="3">
        <v>44593</v>
      </c>
      <c r="H12" s="18"/>
      <c r="I12" s="18"/>
      <c r="J12" s="18"/>
      <c r="K12" s="18"/>
      <c r="L12" s="18"/>
      <c r="M12" s="18"/>
      <c r="N12" s="18"/>
      <c r="O12" s="18"/>
      <c r="P12" s="18"/>
    </row>
    <row r="15" spans="2:16" ht="15.75" x14ac:dyDescent="0.3">
      <c r="B15" s="4" t="s">
        <v>3</v>
      </c>
    </row>
    <row r="16" spans="2:16" ht="15.75" x14ac:dyDescent="0.3">
      <c r="B16" s="1" t="s">
        <v>29</v>
      </c>
    </row>
    <row r="17" spans="2:2" ht="15.75" x14ac:dyDescent="0.3">
      <c r="B17" s="1"/>
    </row>
    <row r="18" spans="2:2" ht="15.75" x14ac:dyDescent="0.3">
      <c r="B18" s="1" t="s">
        <v>4</v>
      </c>
    </row>
    <row r="19" spans="2:2" ht="15.75" x14ac:dyDescent="0.3">
      <c r="B19" s="1" t="s">
        <v>5</v>
      </c>
    </row>
    <row r="21" spans="2:2" ht="15.75" x14ac:dyDescent="0.3">
      <c r="B21" s="1" t="s">
        <v>17</v>
      </c>
    </row>
  </sheetData>
  <sheetProtection algorithmName="SHA-512" hashValue="6iFrHkvGz4H356+wPd3NuJOGiOgwENInUAoX0HadtrcGPqdIweq9COeJb9eaYtVtgXDP4jvYqc/73aHDTipMrQ==" saltValue="mlcap4JIXj167GbfLtFYLA==" spinCount="100000" sheet="1" objects="1" scenarios="1"/>
  <mergeCells count="3">
    <mergeCell ref="B11:C11"/>
    <mergeCell ref="B12:C12"/>
    <mergeCell ref="H11:P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5962-9723-49ED-9649-D9889A1EE21C}">
  <dimension ref="B11:N26"/>
  <sheetViews>
    <sheetView showGridLines="0" workbookViewId="0">
      <selection activeCell="E19" sqref="E19:E21"/>
    </sheetView>
  </sheetViews>
  <sheetFormatPr defaultRowHeight="15" x14ac:dyDescent="0.25"/>
  <cols>
    <col min="11" max="11" width="14.28515625" customWidth="1"/>
    <col min="12" max="12" width="15.5703125" customWidth="1"/>
    <col min="14" max="14" width="16" customWidth="1"/>
  </cols>
  <sheetData>
    <row r="11" spans="2:11" ht="15.75" x14ac:dyDescent="0.3">
      <c r="B11" s="4" t="s">
        <v>6</v>
      </c>
    </row>
    <row r="13" spans="2:11" ht="15.75" x14ac:dyDescent="0.3">
      <c r="B13" s="4" t="s">
        <v>15</v>
      </c>
    </row>
    <row r="14" spans="2:11" ht="15.75" thickBot="1" x14ac:dyDescent="0.3"/>
    <row r="15" spans="2:11" ht="16.5" thickBot="1" x14ac:dyDescent="0.35">
      <c r="B15" s="19" t="s">
        <v>16</v>
      </c>
      <c r="C15" s="19"/>
      <c r="D15" s="19"/>
      <c r="E15" s="20"/>
      <c r="H15" s="2" t="s">
        <v>8</v>
      </c>
      <c r="I15" s="2"/>
      <c r="J15" s="2"/>
      <c r="K15" s="5">
        <f>SUM(E15*E17)</f>
        <v>0</v>
      </c>
    </row>
    <row r="16" spans="2:11" ht="16.5" thickBot="1" x14ac:dyDescent="0.35">
      <c r="B16" s="19"/>
      <c r="C16" s="19"/>
      <c r="D16" s="19"/>
      <c r="E16" s="20"/>
      <c r="H16" s="2" t="s">
        <v>9</v>
      </c>
      <c r="I16" s="2"/>
      <c r="J16" s="2"/>
      <c r="K16" s="5">
        <f>SUM(K15*E19)</f>
        <v>0</v>
      </c>
    </row>
    <row r="17" spans="2:14" ht="16.5" thickBot="1" x14ac:dyDescent="0.35">
      <c r="B17" s="21" t="s">
        <v>7</v>
      </c>
      <c r="C17" s="21"/>
      <c r="D17" s="21"/>
      <c r="E17" s="22"/>
      <c r="H17" s="2" t="s">
        <v>10</v>
      </c>
      <c r="I17" s="2"/>
      <c r="J17" s="2"/>
      <c r="K17" s="5">
        <f>SUM(K16*52)</f>
        <v>0</v>
      </c>
    </row>
    <row r="18" spans="2:14" ht="15.75" thickBot="1" x14ac:dyDescent="0.3">
      <c r="B18" s="21"/>
      <c r="C18" s="21"/>
      <c r="D18" s="21"/>
      <c r="E18" s="22"/>
    </row>
    <row r="19" spans="2:14" ht="15.75" thickBot="1" x14ac:dyDescent="0.3">
      <c r="B19" s="23" t="s">
        <v>28</v>
      </c>
      <c r="C19" s="23"/>
      <c r="D19" s="23"/>
      <c r="E19" s="24"/>
    </row>
    <row r="20" spans="2:14" ht="16.5" thickBot="1" x14ac:dyDescent="0.35">
      <c r="B20" s="23"/>
      <c r="C20" s="23"/>
      <c r="D20" s="23"/>
      <c r="E20" s="24"/>
      <c r="H20" s="8" t="s">
        <v>12</v>
      </c>
      <c r="I20" s="8"/>
      <c r="J20" s="8"/>
      <c r="K20" s="8"/>
      <c r="L20" s="9">
        <f>SUM(K15/2)*0.5</f>
        <v>0</v>
      </c>
      <c r="M20" s="10" t="s">
        <v>11</v>
      </c>
      <c r="N20" s="9">
        <f>SUM(K15/2)*0.75</f>
        <v>0</v>
      </c>
    </row>
    <row r="21" spans="2:14" ht="16.5" thickBot="1" x14ac:dyDescent="0.35">
      <c r="B21" s="23"/>
      <c r="C21" s="23"/>
      <c r="D21" s="23"/>
      <c r="E21" s="24"/>
      <c r="H21" s="8" t="s">
        <v>13</v>
      </c>
      <c r="I21" s="8"/>
      <c r="J21" s="8"/>
      <c r="K21" s="8"/>
      <c r="L21" s="9">
        <f>SUM(K16/2)*0.5</f>
        <v>0</v>
      </c>
      <c r="M21" s="10" t="s">
        <v>11</v>
      </c>
      <c r="N21" s="9">
        <f>SUM(K16/2)*0.75</f>
        <v>0</v>
      </c>
    </row>
    <row r="22" spans="2:14" ht="16.5" thickBot="1" x14ac:dyDescent="0.35">
      <c r="H22" s="8" t="s">
        <v>14</v>
      </c>
      <c r="I22" s="8"/>
      <c r="J22" s="8"/>
      <c r="K22" s="8"/>
      <c r="L22" s="9">
        <f>SUM(K17/2)*0.5</f>
        <v>0</v>
      </c>
      <c r="M22" s="10" t="s">
        <v>11</v>
      </c>
      <c r="N22" s="9">
        <f>SUM(K17/2)*0.75</f>
        <v>0</v>
      </c>
    </row>
    <row r="23" spans="2:14" ht="15.75" x14ac:dyDescent="0.3">
      <c r="H23" s="1" t="s">
        <v>21</v>
      </c>
    </row>
    <row r="24" spans="2:14" ht="15.75" x14ac:dyDescent="0.3">
      <c r="H24" s="1"/>
    </row>
    <row r="26" spans="2:14" ht="15.75" x14ac:dyDescent="0.3">
      <c r="B26" s="4"/>
    </row>
  </sheetData>
  <sheetProtection algorithmName="SHA-512" hashValue="7TbBWxB835D0WN7BuefwgiLCjUTNpoS5IvqdCQszNLalsLd2IxpjDzqwy5F2+SH2B8EmPWjBQuMfR3c4UviX4Q==" saltValue="B3wgA0PK8cTw40Dzi5h7Rg==" spinCount="100000" sheet="1" objects="1" scenarios="1"/>
  <mergeCells count="6">
    <mergeCell ref="B15:D16"/>
    <mergeCell ref="E15:E16"/>
    <mergeCell ref="B17:D18"/>
    <mergeCell ref="E17:E18"/>
    <mergeCell ref="B19:D21"/>
    <mergeCell ref="E19:E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A465E-6008-4205-B41E-A5E96A12B7C5}">
  <dimension ref="B11:Q36"/>
  <sheetViews>
    <sheetView showGridLines="0" topLeftCell="A10" workbookViewId="0">
      <selection activeCell="E20" sqref="E20:E21"/>
    </sheetView>
  </sheetViews>
  <sheetFormatPr defaultRowHeight="15" x14ac:dyDescent="0.25"/>
  <cols>
    <col min="10" max="10" width="10" customWidth="1"/>
    <col min="11" max="11" width="13.85546875" customWidth="1"/>
    <col min="12" max="12" width="14.28515625" customWidth="1"/>
    <col min="14" max="14" width="15.7109375" customWidth="1"/>
    <col min="15" max="15" width="9.7109375" customWidth="1"/>
    <col min="16" max="16" width="14.85546875" customWidth="1"/>
    <col min="17" max="17" width="12.140625" customWidth="1"/>
  </cols>
  <sheetData>
    <row r="11" spans="2:17" ht="15.75" x14ac:dyDescent="0.3">
      <c r="B11" s="4" t="s">
        <v>18</v>
      </c>
    </row>
    <row r="13" spans="2:17" ht="15.75" x14ac:dyDescent="0.3">
      <c r="B13" s="4" t="s">
        <v>15</v>
      </c>
    </row>
    <row r="14" spans="2:17" ht="15.75" thickBot="1" x14ac:dyDescent="0.3"/>
    <row r="15" spans="2:17" ht="16.5" thickBot="1" x14ac:dyDescent="0.35">
      <c r="B15" s="19" t="s">
        <v>19</v>
      </c>
      <c r="C15" s="19"/>
      <c r="D15" s="19"/>
      <c r="E15" s="25">
        <v>1</v>
      </c>
      <c r="H15" s="2" t="s">
        <v>8</v>
      </c>
      <c r="I15" s="2"/>
      <c r="J15" s="2"/>
      <c r="K15" s="5">
        <f>SUM(E15*E17)</f>
        <v>0</v>
      </c>
      <c r="M15" s="13"/>
      <c r="N15" s="13"/>
      <c r="O15" s="13"/>
      <c r="P15" s="14"/>
      <c r="Q15" s="6"/>
    </row>
    <row r="16" spans="2:17" ht="16.5" thickBot="1" x14ac:dyDescent="0.35">
      <c r="B16" s="19"/>
      <c r="C16" s="19"/>
      <c r="D16" s="19"/>
      <c r="E16" s="25"/>
      <c r="H16" s="2" t="s">
        <v>9</v>
      </c>
      <c r="I16" s="2"/>
      <c r="J16" s="2"/>
      <c r="K16" s="5">
        <f>SUM(K15*E31)</f>
        <v>0</v>
      </c>
      <c r="M16" s="13"/>
      <c r="N16" s="13"/>
      <c r="O16" s="13"/>
      <c r="P16" s="14"/>
      <c r="Q16" s="6"/>
    </row>
    <row r="17" spans="2:17" ht="16.5" thickBot="1" x14ac:dyDescent="0.35">
      <c r="B17" s="21" t="s">
        <v>7</v>
      </c>
      <c r="C17" s="21"/>
      <c r="D17" s="21"/>
      <c r="E17" s="22"/>
      <c r="H17" s="2" t="s">
        <v>10</v>
      </c>
      <c r="I17" s="2"/>
      <c r="J17" s="2"/>
      <c r="K17" s="5">
        <f>SUM(K16*52)</f>
        <v>0</v>
      </c>
      <c r="M17" s="13"/>
      <c r="N17" s="13"/>
      <c r="O17" s="13"/>
      <c r="P17" s="14"/>
      <c r="Q17" s="6"/>
    </row>
    <row r="18" spans="2:17" ht="16.5" thickBot="1" x14ac:dyDescent="0.35">
      <c r="B18" s="21"/>
      <c r="C18" s="21"/>
      <c r="D18" s="21"/>
      <c r="E18" s="22"/>
      <c r="M18" s="1"/>
      <c r="N18" s="1"/>
      <c r="O18" s="1"/>
    </row>
    <row r="19" spans="2:17" ht="15.75" x14ac:dyDescent="0.3">
      <c r="B19" s="1" t="s">
        <v>20</v>
      </c>
    </row>
    <row r="20" spans="2:17" ht="15.75" thickBot="1" x14ac:dyDescent="0.3"/>
    <row r="21" spans="2:17" ht="16.5" thickBot="1" x14ac:dyDescent="0.35">
      <c r="H21" s="8" t="s">
        <v>12</v>
      </c>
      <c r="I21" s="8"/>
      <c r="J21" s="8"/>
      <c r="K21" s="8"/>
      <c r="L21" s="9">
        <f>SUM(K15/2)*0.5 + SUM(K15/2)*0.75 -3.3</f>
        <v>-3.3</v>
      </c>
      <c r="M21" s="10" t="s">
        <v>11</v>
      </c>
      <c r="N21" s="9">
        <f>SUM(K15*0.25)*0.5 + SUM(K15*0.75)*0.75 -3.3</f>
        <v>-3.3</v>
      </c>
      <c r="Q21" s="6"/>
    </row>
    <row r="22" spans="2:17" ht="16.5" thickBot="1" x14ac:dyDescent="0.35">
      <c r="H22" s="8" t="s">
        <v>13</v>
      </c>
      <c r="I22" s="8"/>
      <c r="J22" s="8"/>
      <c r="K22" s="8"/>
      <c r="L22" s="9">
        <f>SUM(K16/2)*0.5 + SUM(K16/2)*0.75 -23.08</f>
        <v>-23.08</v>
      </c>
      <c r="M22" s="10" t="s">
        <v>11</v>
      </c>
      <c r="N22" s="9">
        <f>SUM(K16*0.25)*0.5 + SUM(K16*0.75)*0.75 -23.08</f>
        <v>-23.08</v>
      </c>
      <c r="Q22" s="6"/>
    </row>
    <row r="23" spans="2:17" ht="16.5" thickBot="1" x14ac:dyDescent="0.35">
      <c r="H23" s="8" t="s">
        <v>14</v>
      </c>
      <c r="I23" s="8"/>
      <c r="J23" s="8"/>
      <c r="K23" s="8"/>
      <c r="L23" s="9">
        <f>SUM(K17/2)*0.5 + SUM(K17/2)*0.75 -1200</f>
        <v>-1200</v>
      </c>
      <c r="M23" s="10" t="s">
        <v>11</v>
      </c>
      <c r="N23" s="9">
        <f>SUM(K17*0.25)*0.5 + SUM(K17*0.75)*0.75 -1200</f>
        <v>-1200</v>
      </c>
      <c r="Q23" s="6"/>
    </row>
    <row r="24" spans="2:17" ht="15.75" x14ac:dyDescent="0.3">
      <c r="B24" s="4"/>
      <c r="H24" s="1" t="s">
        <v>30</v>
      </c>
    </row>
    <row r="25" spans="2:17" ht="15.75" x14ac:dyDescent="0.3">
      <c r="B25" s="4"/>
      <c r="H25" s="1"/>
    </row>
    <row r="26" spans="2:17" ht="15.75" x14ac:dyDescent="0.3">
      <c r="B26" s="4" t="s">
        <v>22</v>
      </c>
      <c r="H26" s="1"/>
    </row>
    <row r="27" spans="2:17" ht="15.75" thickBot="1" x14ac:dyDescent="0.3"/>
    <row r="28" spans="2:17" ht="15" customHeight="1" thickBot="1" x14ac:dyDescent="0.35">
      <c r="B28" s="26" t="s">
        <v>23</v>
      </c>
      <c r="C28" s="26"/>
      <c r="D28" s="26"/>
      <c r="E28" s="28"/>
      <c r="H28" s="8" t="s">
        <v>24</v>
      </c>
      <c r="I28" s="8"/>
      <c r="J28" s="8"/>
      <c r="K28" s="12">
        <f>SUM(E17*E28)/60</f>
        <v>0</v>
      </c>
    </row>
    <row r="29" spans="2:17" ht="15" customHeight="1" thickBot="1" x14ac:dyDescent="0.35">
      <c r="B29" s="26"/>
      <c r="C29" s="26"/>
      <c r="D29" s="26"/>
      <c r="E29" s="28"/>
      <c r="H29" s="8" t="s">
        <v>25</v>
      </c>
      <c r="I29" s="8"/>
      <c r="J29" s="8"/>
      <c r="K29" s="12">
        <f>SUM(K28*E31)</f>
        <v>0</v>
      </c>
    </row>
    <row r="30" spans="2:17" ht="16.5" thickBot="1" x14ac:dyDescent="0.35">
      <c r="B30" s="27"/>
      <c r="C30" s="27"/>
      <c r="D30" s="27"/>
      <c r="E30" s="29"/>
      <c r="H30" s="8" t="s">
        <v>26</v>
      </c>
      <c r="I30" s="8"/>
      <c r="J30" s="8"/>
      <c r="K30" s="12">
        <f>SUM(K29*52)</f>
        <v>0</v>
      </c>
      <c r="L30" s="8" t="s">
        <v>27</v>
      </c>
      <c r="M30" s="12">
        <f>SUM(K30/7.5)</f>
        <v>0</v>
      </c>
    </row>
    <row r="31" spans="2:17" ht="16.5" thickBot="1" x14ac:dyDescent="0.35">
      <c r="B31" s="23" t="s">
        <v>28</v>
      </c>
      <c r="C31" s="23"/>
      <c r="D31" s="23"/>
      <c r="E31" s="24"/>
      <c r="H31" s="7"/>
      <c r="I31" s="6"/>
      <c r="J31" s="6"/>
      <c r="K31" s="11"/>
    </row>
    <row r="32" spans="2:17" ht="15.75" thickBot="1" x14ac:dyDescent="0.3">
      <c r="B32" s="23"/>
      <c r="C32" s="23"/>
      <c r="D32" s="23"/>
      <c r="E32" s="24"/>
    </row>
    <row r="33" spans="2:5" ht="15.75" thickBot="1" x14ac:dyDescent="0.3">
      <c r="B33" s="23"/>
      <c r="C33" s="23"/>
      <c r="D33" s="23"/>
      <c r="E33" s="24"/>
    </row>
    <row r="36" spans="2:5" ht="15.75" x14ac:dyDescent="0.3">
      <c r="B36" s="4"/>
    </row>
  </sheetData>
  <sheetProtection algorithmName="SHA-512" hashValue="gZ5Rof3LYX5eZw+234P/kFCIRzQzbMJXH1GGxd7YhG12YioY//H2HPu9Ys+snpwOoPDImMGl1C0RvU22FbDxMA==" saltValue="QifFLXXvLp0dbFwm4yDDFQ==" spinCount="100000" sheet="1" objects="1" scenarios="1"/>
  <mergeCells count="8">
    <mergeCell ref="B31:D33"/>
    <mergeCell ref="E31:E33"/>
    <mergeCell ref="B15:D16"/>
    <mergeCell ref="E15:E16"/>
    <mergeCell ref="B17:D18"/>
    <mergeCell ref="E17:E18"/>
    <mergeCell ref="B28:D30"/>
    <mergeCell ref="E28:E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for Use</vt:lpstr>
      <vt:lpstr>Savings (Group A)</vt:lpstr>
      <vt:lpstr>Savings (Group B)</vt:lpstr>
    </vt:vector>
  </TitlesOfParts>
  <Company>SYSTEMSMGR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Adair Joanne</dc:creator>
  <cp:lastModifiedBy>Joanne Adair</cp:lastModifiedBy>
  <dcterms:created xsi:type="dcterms:W3CDTF">2021-12-20T10:49:35Z</dcterms:created>
  <dcterms:modified xsi:type="dcterms:W3CDTF">2022-02-02T15:21:38Z</dcterms:modified>
</cp:coreProperties>
</file>